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3" r:id="rId1"/>
    <sheet name="Sheet2" sheetId="4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3" l="1"/>
  <c r="H51" i="3" l="1"/>
  <c r="H26" i="3"/>
  <c r="H38" i="3" l="1"/>
  <c r="H34" i="3" l="1"/>
  <c r="H25" i="3"/>
  <c r="H62" i="3" l="1"/>
  <c r="H55" i="3" l="1"/>
  <c r="H39" i="3"/>
  <c r="H31" i="3"/>
  <c r="H14" i="3" l="1"/>
  <c r="H64" i="3" s="1"/>
  <c r="H13" i="3" l="1"/>
</calcChain>
</file>

<file path=xl/sharedStrings.xml><?xml version="1.0" encoding="utf-8"?>
<sst xmlns="http://schemas.openxmlformats.org/spreadsheetml/2006/main" count="258" uniqueCount="187">
  <si>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</si>
  <si>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</si>
  <si>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</si>
  <si>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</si>
  <si>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</si>
  <si>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</si>
  <si>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</si>
  <si>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</si>
  <si>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</si>
  <si>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</si>
  <si>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</si>
  <si>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</si>
  <si>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</si>
  <si>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</si>
  <si>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</si>
  <si>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</si>
  <si>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</si>
  <si>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</si>
  <si>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</si>
  <si>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</si>
  <si>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</si>
  <si>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</si>
  <si>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</si>
  <si>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</si>
  <si>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</si>
  <si>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</si>
  <si>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</si>
  <si>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</si>
  <si>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</si>
  <si>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</si>
  <si>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</si>
  <si>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</si>
  <si>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28.05.2026</t>
  </si>
  <si>
    <t>Primljena i neutrošena participacija od 28.05.2026</t>
  </si>
  <si>
    <t xml:space="preserve">Dana 28.05.2026. godine Dom zdravlja Požarevac je izvršio plaćanje prema dobavljačima: </t>
  </si>
  <si>
    <t>6171784881</t>
  </si>
  <si>
    <t>2510/26</t>
  </si>
  <si>
    <t>9006496070</t>
  </si>
  <si>
    <t>9006494091</t>
  </si>
  <si>
    <t>OG2/2026-1454</t>
  </si>
  <si>
    <t>OG2/2026-1453</t>
  </si>
  <si>
    <t>9006521606</t>
  </si>
  <si>
    <t>9006518189</t>
  </si>
  <si>
    <t>10121/1/2026/501</t>
  </si>
  <si>
    <t>26-39B-000061</t>
  </si>
  <si>
    <t>26-F03-009</t>
  </si>
  <si>
    <t>26-F03-007</t>
  </si>
  <si>
    <t>202600140097</t>
  </si>
  <si>
    <t>26-POS-04048</t>
  </si>
  <si>
    <t>903261</t>
  </si>
  <si>
    <t>031/2026</t>
  </si>
  <si>
    <t>033/2026</t>
  </si>
  <si>
    <t>R-0157/26VP</t>
  </si>
  <si>
    <t>R-0156/26VP</t>
  </si>
  <si>
    <t>IF26-0134</t>
  </si>
  <si>
    <t>26-RN009000001</t>
  </si>
  <si>
    <t>20260014005</t>
  </si>
  <si>
    <t>FU06402/2026</t>
  </si>
  <si>
    <t>26120240</t>
  </si>
  <si>
    <t>26-40-0319</t>
  </si>
  <si>
    <t>26-40-0320</t>
  </si>
  <si>
    <t>5213-2026-TU-0561</t>
  </si>
  <si>
    <t>15/26</t>
  </si>
  <si>
    <t>2600297</t>
  </si>
  <si>
    <t>2600302</t>
  </si>
  <si>
    <t>R-147/2026</t>
  </si>
  <si>
    <t>106/2026</t>
  </si>
  <si>
    <t>22-26</t>
  </si>
  <si>
    <t>IF26-0014</t>
  </si>
  <si>
    <t>IF26-0015</t>
  </si>
  <si>
    <t>F26-44784</t>
  </si>
  <si>
    <t>346/2026</t>
  </si>
  <si>
    <t>26-3000-001604</t>
  </si>
  <si>
    <t>R-0270/26VP</t>
  </si>
  <si>
    <t>51-1147-1018526</t>
  </si>
  <si>
    <t>51-1147-1018626</t>
  </si>
  <si>
    <t>26-RN011000047</t>
  </si>
  <si>
    <t>250000610237/2026</t>
  </si>
  <si>
    <t>289/2026</t>
  </si>
  <si>
    <t>250000610238/2026</t>
  </si>
  <si>
    <t>RO-2732/26</t>
  </si>
  <si>
    <t>26-3000-001467</t>
  </si>
  <si>
    <t>323/2026</t>
  </si>
  <si>
    <t>2026001400131</t>
  </si>
  <si>
    <t>26-40-0404</t>
  </si>
  <si>
    <t>2026001400136</t>
  </si>
  <si>
    <t>26-RN011000026</t>
  </si>
  <si>
    <t>552126</t>
  </si>
  <si>
    <t>87-294-012-1105262</t>
  </si>
  <si>
    <t>26-3023-006168</t>
  </si>
  <si>
    <t>480326</t>
  </si>
  <si>
    <t>26-3023-006222</t>
  </si>
  <si>
    <t>26-3023-006704</t>
  </si>
  <si>
    <t>26-3023-006048</t>
  </si>
  <si>
    <t>26-3023-005248</t>
  </si>
  <si>
    <t>26-3023-005056</t>
  </si>
  <si>
    <t>26-3023-004533</t>
  </si>
  <si>
    <t>552026</t>
  </si>
  <si>
    <t>551926</t>
  </si>
  <si>
    <t>244/2026</t>
  </si>
  <si>
    <t>2402014-26</t>
  </si>
  <si>
    <t>R-209/2026</t>
  </si>
  <si>
    <t>R-208/2026</t>
  </si>
  <si>
    <t>288/2026</t>
  </si>
  <si>
    <t>302/2026</t>
  </si>
  <si>
    <t>R-0230/26VP</t>
  </si>
  <si>
    <t>268/2026</t>
  </si>
  <si>
    <t>279/2026</t>
  </si>
  <si>
    <t>26-F03-010</t>
  </si>
  <si>
    <t>025-P/2026</t>
  </si>
  <si>
    <t>R-0229/26VP</t>
  </si>
  <si>
    <t>26-F01-00035</t>
  </si>
  <si>
    <t>26-POS-04649</t>
  </si>
  <si>
    <t>245/2026</t>
  </si>
  <si>
    <t>256/2026</t>
  </si>
  <si>
    <t>FA-378-0/26</t>
  </si>
  <si>
    <t>IR-2026-34</t>
  </si>
  <si>
    <t>26-598-12</t>
  </si>
  <si>
    <t>155/2026</t>
  </si>
  <si>
    <t>51-1147-1013126</t>
  </si>
  <si>
    <t>26-RN001000016</t>
  </si>
  <si>
    <t>260002101814</t>
  </si>
  <si>
    <t>08-295-012-1095701</t>
  </si>
  <si>
    <t>33-294-062-1105263</t>
  </si>
  <si>
    <t>78-294-012-1105265</t>
  </si>
  <si>
    <t>25-294-065-1105264</t>
  </si>
  <si>
    <t>Meser tehnogas- Medicinski kiseonik</t>
  </si>
  <si>
    <t>Inopharm- Lekovi</t>
  </si>
  <si>
    <t>NIS ad- Benzin</t>
  </si>
  <si>
    <t>Toplifikacija JP - Centralno grejanje</t>
  </si>
  <si>
    <t xml:space="preserve">Toplifikacija JP - Centralno grejanje </t>
  </si>
  <si>
    <t>NIS ad - Benzin</t>
  </si>
  <si>
    <t>Elektroprivreda TE KO - Centralno grejanje</t>
  </si>
  <si>
    <t>MIM GLOBAL INVENSTMENT - Kancelarijski materijal</t>
  </si>
  <si>
    <t>MG DOO NOVI SAD- Ostali materijal za održavanje</t>
  </si>
  <si>
    <t>M Parts - Ostali materijal za prevoz</t>
  </si>
  <si>
    <t>AQVA MARIJA - Radovi na vodovodu i kanalizaciji</t>
  </si>
  <si>
    <t>Evropa Okovi - Stolarski radovi</t>
  </si>
  <si>
    <t>ZR Aleksandar Tošić- Radovi na vodovodu i kanalizaciji</t>
  </si>
  <si>
    <t xml:space="preserve">ZR Aleksandar Tošić -Radovi na vodovodu i kanalizaciji </t>
  </si>
  <si>
    <t>Agatel - Računarska oprema</t>
  </si>
  <si>
    <t>Tehnomarket - Potršni materijal</t>
  </si>
  <si>
    <t>Stolarka radnja,, Sobna vrata ,,- Stolarski radovi</t>
  </si>
  <si>
    <t>M Parts  - Ulja i maziva</t>
  </si>
  <si>
    <t>REMONDIS Medison - Odvoz otpada</t>
  </si>
  <si>
    <t>Adoc doo - Ostali medicinski i labaratorijski materijal</t>
  </si>
  <si>
    <t>Auto- Mirkos - Mehaničke popravke</t>
  </si>
  <si>
    <t>Infolab - Usluge održavanja softvera</t>
  </si>
  <si>
    <t>Tip - Top perionica - Pranje veša</t>
  </si>
  <si>
    <t>Papirdol - Kancelarijski materijal</t>
  </si>
  <si>
    <t>Dobrovoljno vatrogasno društvo - Tekuće popravke i održavanje</t>
  </si>
  <si>
    <t>Lavija - Ostali medicinski i labaratorijski materijal</t>
  </si>
  <si>
    <t>Razvigor - Usluge održavanja softvera</t>
  </si>
  <si>
    <t>Vin-auto - Popravke električne i elektronske opreme</t>
  </si>
  <si>
    <t>Superlab - Ostali medicinski i labaratorijski materijal</t>
  </si>
  <si>
    <t>Autocentar Toplica -mehaničke popravke</t>
  </si>
  <si>
    <t>VINČA - Usluge obrazovanje i usavršavanje</t>
  </si>
  <si>
    <t>Dunav osiguranje - Osiguranje opreme</t>
  </si>
  <si>
    <t>FAMILY KALČIĆ - Stolarski radovi</t>
  </si>
  <si>
    <t>PTP DIS - Inventar za održavanje higijene</t>
  </si>
  <si>
    <t>PTP DIS - Hemijska sredstva za čišćenje</t>
  </si>
  <si>
    <t>Promedia - Ostali medicinski i labaratorijski materijal</t>
  </si>
  <si>
    <t>VINČA - Tekuće popravke i održavanje</t>
  </si>
  <si>
    <t>Autocentar Toplica -Mehaničke popravke</t>
  </si>
  <si>
    <t>M Parts - Ulja i maziva</t>
  </si>
  <si>
    <t>Auto - Mirkos - Mehaničke popravke</t>
  </si>
  <si>
    <t>FAMILY KALČIĆ -Radovi na vodovodu i kanalizaciji</t>
  </si>
  <si>
    <t>FAMILY KALČIĆ - Molerski radovi</t>
  </si>
  <si>
    <t>JKP Komunalne službe- Odvoz otpada</t>
  </si>
  <si>
    <t>MTS Telekom Srbija - Telefon, telefaks</t>
  </si>
  <si>
    <t>JKP Vodovod i kanalizacija -Usluge vodovoda i kanalizacije</t>
  </si>
  <si>
    <t>JKP Komunalne službe - Odvoz otpada</t>
  </si>
  <si>
    <t>SBB - Internet i slično</t>
  </si>
  <si>
    <t>Delta Naissa -Tekuće popravke i održavanja</t>
  </si>
  <si>
    <t>Dobrovoljno vatrogasno društvo  -Tekuće popravke i održavanja</t>
  </si>
  <si>
    <t>Dobrovoljno vatrogasno društvo - Usluge obrazovanja u usavrša.</t>
  </si>
  <si>
    <t>AMD Pobeda - Tekuće popravke i održavanja</t>
  </si>
  <si>
    <t>Vujić STR - Inventar za održavanje higijene</t>
  </si>
  <si>
    <t>Elektroluks-012 - Električne instalacije</t>
  </si>
  <si>
    <t>MEDIGALA - Ostali medicinski i labaratorijski materijal</t>
  </si>
  <si>
    <t>Institut Dr.Dragomir Karajović - Ostale medici.usluge</t>
  </si>
  <si>
    <t>Dunav osiguranje - Osiguranje vozila</t>
  </si>
  <si>
    <t>Sunbar - Kancelarijski materijal</t>
  </si>
  <si>
    <t>PRINT  - Kancelarijski materijal</t>
  </si>
  <si>
    <t>Pošta Srbije - Usluge dostave</t>
  </si>
  <si>
    <t>MTS Telekom Srbija -Usluge mobilnog telefona</t>
  </si>
  <si>
    <t>MTS Telekom Srbija - Internet i slično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</si>
</sst>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241A]General"/>
    <numFmt numFmtId="165" formatCode="dd/mm/yyyy;@"/>
    <numFmt numFmtId="166" formatCode="#,##0.00;[Red]#,##0.00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5" fillId="0" borderId="0"/>
    <xf numFmtId="0" fontId="7" fillId="0" borderId="0"/>
    <xf numFmtId="0" fontId="8" fillId="0" borderId="0"/>
  </cellStyleXfs>
  <cellXfs count="66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0" fillId="0" borderId="0" xfId="0" applyAlignment="1">
      <alignment horizontal="center"/>
    </xf>
    <xf numFmtId="0" fontId="8" fillId="0" borderId="1" xfId="3" applyBorder="1"/>
    <xf numFmtId="0" fontId="9" fillId="0" borderId="1" xfId="0" applyFont="1" applyBorder="1"/>
    <xf numFmtId="166" fontId="8" fillId="0" borderId="1" xfId="3" applyNumberFormat="1" applyFont="1" applyBorder="1"/>
    <xf numFmtId="49" fontId="8" fillId="0" borderId="1" xfId="3" applyNumberFormat="1" applyFont="1" applyBorder="1"/>
    <xf numFmtId="4" fontId="8" fillId="0" borderId="1" xfId="3" applyNumberFormat="1" applyFont="1" applyBorder="1"/>
    <xf numFmtId="4" fontId="9" fillId="0" borderId="1" xfId="0" applyNumberFormat="1" applyFont="1" applyBorder="1"/>
    <xf numFmtId="49" fontId="9" fillId="0" borderId="1" xfId="0" applyNumberFormat="1" applyFont="1" applyBorder="1"/>
    <xf numFmtId="49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</cellXfs>
  <cellStyles count="4">
    <cellStyle name="Excel Built-in Normal" xfId="1"/>
    <cellStyle name="Normal" xfId="0" builtinId="0"/>
    <cellStyle name="Normal 2 3" xfId="2"/>
    <cellStyle name="Normal_Sheet1" xfId="3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69"/>
  <sheetViews>
    <sheetView tabSelected="1" topLeftCell="B34" workbookViewId="0">
      <selection activeCell="I174" sqref="I174"/>
    </sheetView>
  </sheetViews>
  <sheetFormatPr defaultRowHeight="15" x14ac:dyDescent="0.25"/>
  <cols>
    <col min="1" max="1" width="3.42578125" hidden="1" customWidth="1"/>
    <col min="2" max="2" width="52" customWidth="1"/>
    <col min="3" max="3" width="35.5703125" customWidth="1"/>
    <col min="4" max="4" width="17.140625" customWidth="1"/>
    <col min="5" max="5" width="13.140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60" t="s">
        <v>29</v>
      </c>
      <c r="C2" s="60"/>
      <c r="D2" s="60"/>
      <c r="E2" s="60"/>
      <c r="F2" s="60"/>
      <c r="G2" s="60"/>
      <c r="H2" s="60"/>
    </row>
    <row r="4" spans="2:15" x14ac:dyDescent="0.25">
      <c r="B4" s="61" t="s">
        <v>0</v>
      </c>
      <c r="C4" s="61"/>
      <c r="D4" s="61"/>
    </row>
    <row r="5" spans="2:15" x14ac:dyDescent="0.25">
      <c r="B5" s="61" t="s">
        <v>1</v>
      </c>
      <c r="C5" s="61"/>
      <c r="D5" s="61"/>
    </row>
    <row r="6" spans="2:15" x14ac:dyDescent="0.25">
      <c r="B6" s="61" t="s">
        <v>2</v>
      </c>
      <c r="C6" s="61"/>
      <c r="D6" s="61"/>
    </row>
    <row r="7" spans="2:15" x14ac:dyDescent="0.25">
      <c r="I7" s="5"/>
      <c r="J7" s="5"/>
    </row>
    <row r="8" spans="2:15" x14ac:dyDescent="0.25">
      <c r="B8" s="62" t="s">
        <v>32</v>
      </c>
      <c r="C8" s="62"/>
      <c r="D8" s="62"/>
      <c r="E8" s="62"/>
      <c r="F8" s="62"/>
      <c r="G8" s="62"/>
      <c r="H8" s="62"/>
      <c r="I8" s="5"/>
      <c r="J8" s="5"/>
    </row>
    <row r="9" spans="2:15" x14ac:dyDescent="0.25">
      <c r="C9" s="31"/>
      <c r="D9" s="31"/>
      <c r="E9" s="31"/>
      <c r="F9" s="31"/>
      <c r="G9" s="31"/>
      <c r="I9" s="5"/>
      <c r="J9" s="5"/>
      <c r="K9" s="11"/>
      <c r="L9" s="11"/>
      <c r="M9" s="11"/>
      <c r="N9" s="11"/>
      <c r="O9" s="11"/>
    </row>
    <row r="10" spans="2:15" x14ac:dyDescent="0.25">
      <c r="C10" s="31"/>
      <c r="D10" s="31"/>
      <c r="E10" s="31"/>
      <c r="F10" s="31"/>
      <c r="G10" s="31"/>
      <c r="I10" s="5"/>
      <c r="J10" s="5"/>
      <c r="K10" s="11"/>
      <c r="L10" s="11"/>
      <c r="M10" s="11"/>
      <c r="N10" s="11"/>
      <c r="O10" s="11"/>
    </row>
    <row r="11" spans="2:15" ht="18.75" x14ac:dyDescent="0.3">
      <c r="B11" s="63" t="s">
        <v>3</v>
      </c>
      <c r="C11" s="64"/>
      <c r="D11" s="64"/>
      <c r="E11" s="64"/>
      <c r="F11" s="65"/>
      <c r="G11" s="26" t="s">
        <v>4</v>
      </c>
      <c r="H11" s="26" t="s">
        <v>5</v>
      </c>
      <c r="I11" s="5"/>
      <c r="J11" s="5"/>
      <c r="K11" s="56"/>
      <c r="L11" s="56"/>
      <c r="M11" s="56"/>
      <c r="N11" s="56"/>
      <c r="O11" s="56"/>
    </row>
    <row r="12" spans="2:15" x14ac:dyDescent="0.25">
      <c r="B12" s="57" t="s">
        <v>6</v>
      </c>
      <c r="C12" s="57"/>
      <c r="D12" s="57"/>
      <c r="E12" s="57"/>
      <c r="F12" s="57"/>
      <c r="G12" s="27">
        <v>46170</v>
      </c>
      <c r="H12" s="19">
        <v>3458253.34</v>
      </c>
      <c r="I12" s="5"/>
      <c r="J12" s="5"/>
      <c r="K12" s="11"/>
      <c r="L12" s="11"/>
      <c r="M12" s="11"/>
      <c r="N12" s="11"/>
      <c r="O12" s="11"/>
    </row>
    <row r="13" spans="2:15" x14ac:dyDescent="0.25">
      <c r="B13" s="58" t="s">
        <v>7</v>
      </c>
      <c r="C13" s="58"/>
      <c r="D13" s="58"/>
      <c r="E13" s="58"/>
      <c r="F13" s="58"/>
      <c r="G13" s="28">
        <v>46170</v>
      </c>
      <c r="H13" s="1">
        <f>H14+H31-H39-H55</f>
        <v>893599.18999999948</v>
      </c>
      <c r="I13" s="5"/>
      <c r="J13" s="5"/>
      <c r="K13" s="3"/>
      <c r="L13" s="3"/>
      <c r="M13" s="11"/>
      <c r="N13" s="3"/>
      <c r="O13" s="3"/>
    </row>
    <row r="14" spans="2:15" x14ac:dyDescent="0.25">
      <c r="B14" s="59" t="s">
        <v>30</v>
      </c>
      <c r="C14" s="59"/>
      <c r="D14" s="59"/>
      <c r="E14" s="59"/>
      <c r="F14" s="59"/>
      <c r="G14" s="20">
        <v>46170</v>
      </c>
      <c r="H14" s="21">
        <f>SUM(H15:H30)</f>
        <v>5526804.8599999994</v>
      </c>
      <c r="I14" s="12"/>
      <c r="J14" s="5"/>
      <c r="K14" s="11"/>
      <c r="L14" s="3"/>
      <c r="M14" s="11"/>
      <c r="N14" s="3"/>
      <c r="O14" s="3"/>
    </row>
    <row r="15" spans="2:15" x14ac:dyDescent="0.25">
      <c r="B15" s="44" t="s">
        <v>8</v>
      </c>
      <c r="C15" s="45"/>
      <c r="D15" s="45"/>
      <c r="E15" s="45"/>
      <c r="F15" s="46"/>
      <c r="G15" s="9"/>
      <c r="H15" s="6">
        <v>0</v>
      </c>
      <c r="I15" s="13"/>
      <c r="J15" s="5"/>
      <c r="K15" s="2"/>
    </row>
    <row r="16" spans="2:15" x14ac:dyDescent="0.25">
      <c r="B16" s="44" t="s">
        <v>9</v>
      </c>
      <c r="C16" s="45"/>
      <c r="D16" s="45"/>
      <c r="E16" s="45"/>
      <c r="F16" s="46"/>
      <c r="G16" s="9"/>
      <c r="H16" s="6">
        <v>0</v>
      </c>
      <c r="I16" s="13"/>
      <c r="J16" s="5"/>
      <c r="K16" s="2"/>
    </row>
    <row r="17" spans="2:13" x14ac:dyDescent="0.25">
      <c r="B17" s="44" t="s">
        <v>10</v>
      </c>
      <c r="C17" s="45"/>
      <c r="D17" s="45"/>
      <c r="E17" s="45"/>
      <c r="F17" s="46"/>
      <c r="G17" s="9"/>
      <c r="H17" s="6">
        <v>0</v>
      </c>
      <c r="I17" s="13"/>
      <c r="J17" s="5"/>
      <c r="K17" s="2"/>
    </row>
    <row r="18" spans="2:13" x14ac:dyDescent="0.25">
      <c r="B18" s="44" t="s">
        <v>11</v>
      </c>
      <c r="C18" s="45"/>
      <c r="D18" s="45"/>
      <c r="E18" s="45"/>
      <c r="F18" s="46"/>
      <c r="G18" s="9"/>
      <c r="H18" s="4">
        <v>0</v>
      </c>
      <c r="I18" s="13"/>
      <c r="J18" s="5"/>
      <c r="K18" s="2"/>
      <c r="L18" s="2"/>
    </row>
    <row r="19" spans="2:13" x14ac:dyDescent="0.25">
      <c r="B19" s="44" t="s">
        <v>24</v>
      </c>
      <c r="C19" s="45"/>
      <c r="D19" s="45"/>
      <c r="E19" s="45"/>
      <c r="F19" s="46"/>
      <c r="G19" s="9"/>
      <c r="H19" s="14">
        <v>0</v>
      </c>
      <c r="I19" s="13"/>
      <c r="J19" s="5"/>
      <c r="K19" s="2"/>
      <c r="L19" s="2"/>
    </row>
    <row r="20" spans="2:13" x14ac:dyDescent="0.25">
      <c r="B20" s="44" t="s">
        <v>12</v>
      </c>
      <c r="C20" s="45"/>
      <c r="D20" s="45"/>
      <c r="E20" s="45"/>
      <c r="F20" s="46"/>
      <c r="G20" s="9"/>
      <c r="H20" s="4">
        <v>22000</v>
      </c>
      <c r="I20" s="13"/>
      <c r="J20" s="5"/>
    </row>
    <row r="21" spans="2:13" x14ac:dyDescent="0.25">
      <c r="B21" s="44" t="s">
        <v>13</v>
      </c>
      <c r="C21" s="45"/>
      <c r="D21" s="45"/>
      <c r="E21" s="45"/>
      <c r="F21" s="46"/>
      <c r="G21" s="9"/>
      <c r="H21" s="4">
        <v>0</v>
      </c>
      <c r="I21" s="13"/>
      <c r="J21" s="5"/>
    </row>
    <row r="22" spans="2:13" x14ac:dyDescent="0.25">
      <c r="B22" s="44" t="s">
        <v>26</v>
      </c>
      <c r="C22" s="45"/>
      <c r="D22" s="45"/>
      <c r="E22" s="45"/>
      <c r="F22" s="46"/>
      <c r="G22" s="9"/>
      <c r="H22" s="4">
        <v>8195.2199999999993</v>
      </c>
      <c r="I22" s="13"/>
      <c r="J22" s="5"/>
    </row>
    <row r="23" spans="2:13" x14ac:dyDescent="0.25">
      <c r="B23" s="44" t="s">
        <v>14</v>
      </c>
      <c r="C23" s="45"/>
      <c r="D23" s="45"/>
      <c r="E23" s="45"/>
      <c r="F23" s="46"/>
      <c r="G23" s="9"/>
      <c r="H23" s="4">
        <v>0</v>
      </c>
      <c r="I23" s="13"/>
      <c r="J23" s="5"/>
      <c r="K23" s="2"/>
    </row>
    <row r="24" spans="2:13" x14ac:dyDescent="0.25">
      <c r="B24" s="44" t="s">
        <v>28</v>
      </c>
      <c r="C24" s="45"/>
      <c r="D24" s="45"/>
      <c r="E24" s="45"/>
      <c r="F24" s="46"/>
      <c r="G24" s="9"/>
      <c r="H24" s="4">
        <v>0</v>
      </c>
      <c r="I24" s="13"/>
      <c r="J24" s="5"/>
      <c r="K24" s="2"/>
    </row>
    <row r="25" spans="2:13" x14ac:dyDescent="0.25">
      <c r="B25" s="44" t="s">
        <v>15</v>
      </c>
      <c r="C25" s="45"/>
      <c r="D25" s="45"/>
      <c r="E25" s="45"/>
      <c r="F25" s="46"/>
      <c r="G25" s="9"/>
      <c r="H25" s="4">
        <f>583744.95+1205936.9</f>
        <v>1789681.8499999999</v>
      </c>
      <c r="I25" s="13"/>
      <c r="J25" s="5"/>
      <c r="K25" s="2"/>
      <c r="L25" s="15"/>
      <c r="M25" s="13"/>
    </row>
    <row r="26" spans="2:13" x14ac:dyDescent="0.25">
      <c r="B26" s="44" t="s">
        <v>16</v>
      </c>
      <c r="C26" s="45"/>
      <c r="D26" s="45"/>
      <c r="E26" s="45"/>
      <c r="F26" s="46"/>
      <c r="G26" s="9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-96.1-11394-25391.05-6050-1102.45-8145.94-40000-62102-141.78-414.68-8678-84.1+3520+6528+32495.46-12-31624.6+947381.07+1006263.3-133737.24-268.99+12695-1289890.86+1503476.24-194948.75-1697967-22519.58-46.29-6-6-35441.62-6-8678-5555.1-11340.99-35656.8-37.82-80.91-6-25.7-6-6-77877.6-497.13-177.81-6-1232.43-9460.31-130.91-156.36-30.5-6-162.2-6-12-950.69-12-187.43-6+1907486.91+113241.24+1601753.43-6-6</f>
        <v>3638741.6199999996</v>
      </c>
      <c r="J26" s="13"/>
      <c r="K26" s="2"/>
      <c r="L26" s="2"/>
    </row>
    <row r="27" spans="2:13" x14ac:dyDescent="0.25">
      <c r="B27" s="44" t="s">
        <v>27</v>
      </c>
      <c r="C27" s="45"/>
      <c r="D27" s="45"/>
      <c r="E27" s="45"/>
      <c r="F27" s="46"/>
      <c r="G27" s="9"/>
      <c r="H27" s="4">
        <v>0</v>
      </c>
      <c r="I27" s="13"/>
      <c r="J27" s="5"/>
      <c r="K27" s="5"/>
      <c r="L27" s="2"/>
    </row>
    <row r="28" spans="2:13" x14ac:dyDescent="0.25">
      <c r="B28" s="44" t="s">
        <v>17</v>
      </c>
      <c r="C28" s="45"/>
      <c r="D28" s="45"/>
      <c r="E28" s="45"/>
      <c r="F28" s="46"/>
      <c r="G28" s="9"/>
      <c r="H28" s="4">
        <v>0</v>
      </c>
      <c r="I28" s="13"/>
      <c r="J28" s="5"/>
      <c r="K28" s="2"/>
    </row>
    <row r="29" spans="2:13" x14ac:dyDescent="0.25">
      <c r="B29" s="44" t="s">
        <v>18</v>
      </c>
      <c r="C29" s="45"/>
      <c r="D29" s="45"/>
      <c r="E29" s="45"/>
      <c r="F29" s="46"/>
      <c r="G29" s="9"/>
      <c r="H29" s="4">
        <v>0</v>
      </c>
      <c r="I29" s="13"/>
      <c r="J29" s="5"/>
      <c r="K29" s="2"/>
      <c r="L29" s="2"/>
    </row>
    <row r="30" spans="2:13" x14ac:dyDescent="0.25">
      <c r="B30" s="44" t="s">
        <v>33</v>
      </c>
      <c r="C30" s="45"/>
      <c r="D30" s="45"/>
      <c r="E30" s="45"/>
      <c r="F30" s="46"/>
      <c r="G30" s="9"/>
      <c r="H30" s="4">
        <f>1900+8700+2150+4300+10050+2750+1450+7350+3900+7700+3350+5550+3650+1750+12350+1100+1300+4950+3300+1200+7550+3500+1450+6200+3200+950+9400+2500+3550+6750+2300+950+6500+3600+5550+2050+9000+4400+7300+700+7450+3000+7600+1900+5550+4400-16800-107000+1000+6950+2100-19090+8700+2400+550+10050+2300-43833.09+650+8750+4550+5250+2400+500+7250+2200-80000+2350+5500+4300+5350+2850+7650+2400+11200+2300-17361+650+7550+2550+3900+7400+3750-14000+7300+2650-35002.3+1150+11200+2400+6550+2900-20826+6000+2700-89.44-12+8000+3200+7900+2100+7400+2850+3750+2800</f>
        <v>68186.17</v>
      </c>
      <c r="I30" s="13"/>
      <c r="J30" s="5"/>
      <c r="K30" s="2"/>
      <c r="L30" s="2"/>
    </row>
    <row r="31" spans="2:13" x14ac:dyDescent="0.25">
      <c r="B31" s="53" t="s">
        <v>31</v>
      </c>
      <c r="C31" s="54"/>
      <c r="D31" s="54"/>
      <c r="E31" s="54"/>
      <c r="F31" s="55"/>
      <c r="G31" s="20">
        <v>46170</v>
      </c>
      <c r="H31" s="21">
        <f>H32+H33+H34+H35+H37+H38+H36</f>
        <v>473187.03000000009</v>
      </c>
      <c r="I31" s="5"/>
      <c r="K31" s="2"/>
      <c r="L31" s="2"/>
    </row>
    <row r="32" spans="2:13" x14ac:dyDescent="0.25">
      <c r="B32" s="44" t="s">
        <v>8</v>
      </c>
      <c r="C32" s="45"/>
      <c r="D32" s="45"/>
      <c r="E32" s="45"/>
      <c r="F32" s="46"/>
      <c r="G32" s="10"/>
      <c r="H32" s="6">
        <v>0</v>
      </c>
      <c r="I32" s="5"/>
      <c r="J32" s="5"/>
      <c r="K32" s="2"/>
      <c r="L32" s="2"/>
    </row>
    <row r="33" spans="2:12" customFormat="1" x14ac:dyDescent="0.25">
      <c r="B33" s="44" t="s">
        <v>11</v>
      </c>
      <c r="C33" s="45"/>
      <c r="D33" s="45"/>
      <c r="E33" s="45"/>
      <c r="F33" s="46"/>
      <c r="G33" s="10"/>
      <c r="H33" s="4">
        <v>0</v>
      </c>
      <c r="I33" s="5"/>
      <c r="J33" s="5"/>
      <c r="K33" s="2"/>
      <c r="L33" s="2"/>
    </row>
    <row r="34" spans="2:12" customFormat="1" x14ac:dyDescent="0.25">
      <c r="B34" s="44" t="s">
        <v>16</v>
      </c>
      <c r="C34" s="45"/>
      <c r="D34" s="45"/>
      <c r="E34" s="45"/>
      <c r="F34" s="46"/>
      <c r="G34" s="10"/>
      <c r="H34" s="4">
        <f>98390.21-69793.19+235000+23707.78+54326.4-32258.01+7999.99-7999.99+444199.99+32258.01-436200-315530.41+293108.61-99972.6-225469.2+20695+94932.6-72248.02+332643.2-20030-1285.98+72248.02</f>
        <v>428722.41000000009</v>
      </c>
      <c r="I34" s="5"/>
      <c r="J34" s="5"/>
      <c r="K34" s="2"/>
      <c r="L34" s="2"/>
    </row>
    <row r="35" spans="2:12" customFormat="1" x14ac:dyDescent="0.25">
      <c r="B35" s="44" t="s">
        <v>17</v>
      </c>
      <c r="C35" s="45"/>
      <c r="D35" s="45"/>
      <c r="E35" s="45"/>
      <c r="F35" s="46"/>
      <c r="G35" s="10"/>
      <c r="H35" s="4">
        <v>0</v>
      </c>
      <c r="I35" s="5"/>
      <c r="J35" s="5"/>
      <c r="K35" s="2"/>
      <c r="L35" s="2"/>
    </row>
    <row r="36" spans="2:12" customFormat="1" x14ac:dyDescent="0.25">
      <c r="B36" s="44" t="s">
        <v>9</v>
      </c>
      <c r="C36" s="45"/>
      <c r="D36" s="45"/>
      <c r="E36" s="45"/>
      <c r="F36" s="46"/>
      <c r="G36" s="10"/>
      <c r="H36" s="4">
        <v>0</v>
      </c>
      <c r="I36" s="5"/>
      <c r="J36" s="5"/>
      <c r="K36" s="2"/>
    </row>
    <row r="37" spans="2:12" customFormat="1" x14ac:dyDescent="0.25">
      <c r="B37" s="44" t="s">
        <v>18</v>
      </c>
      <c r="C37" s="45"/>
      <c r="D37" s="45"/>
      <c r="E37" s="45"/>
      <c r="F37" s="46"/>
      <c r="G37" s="10"/>
      <c r="H37" s="4">
        <v>0</v>
      </c>
      <c r="I37" s="5"/>
      <c r="J37" s="5"/>
    </row>
    <row r="38" spans="2:12" customFormat="1" x14ac:dyDescent="0.25">
      <c r="B38" s="44" t="s">
        <v>33</v>
      </c>
      <c r="C38" s="45"/>
      <c r="D38" s="45"/>
      <c r="E38" s="45"/>
      <c r="F38" s="46"/>
      <c r="G38" s="10"/>
      <c r="H38" s="4">
        <f>22765+9106+5588+16764-45296.36+18523+1285.98+10141+5588</f>
        <v>44464.619999999995</v>
      </c>
      <c r="I38" s="5"/>
      <c r="J38" s="5"/>
      <c r="K38" s="2"/>
    </row>
    <row r="39" spans="2:12" customFormat="1" x14ac:dyDescent="0.25">
      <c r="B39" s="47" t="s">
        <v>19</v>
      </c>
      <c r="C39" s="48"/>
      <c r="D39" s="48"/>
      <c r="E39" s="48"/>
      <c r="F39" s="49"/>
      <c r="G39" s="17">
        <v>46170</v>
      </c>
      <c r="H39" s="18">
        <f>SUM(H40:H54)</f>
        <v>5106392.7</v>
      </c>
      <c r="I39" s="5"/>
      <c r="J39" s="5"/>
    </row>
    <row r="40" spans="2:12" customFormat="1" x14ac:dyDescent="0.25">
      <c r="B40" s="44" t="s">
        <v>8</v>
      </c>
      <c r="C40" s="45"/>
      <c r="D40" s="45"/>
      <c r="E40" s="45"/>
      <c r="F40" s="46"/>
      <c r="G40" s="9"/>
      <c r="H40" s="6">
        <v>0</v>
      </c>
      <c r="I40" s="5"/>
      <c r="J40" s="5"/>
    </row>
    <row r="41" spans="2:12" customFormat="1" x14ac:dyDescent="0.25">
      <c r="B41" s="44" t="s">
        <v>9</v>
      </c>
      <c r="C41" s="45"/>
      <c r="D41" s="45"/>
      <c r="E41" s="45"/>
      <c r="F41" s="46"/>
      <c r="G41" s="9"/>
      <c r="H41" s="6">
        <v>0</v>
      </c>
      <c r="I41" s="5"/>
      <c r="J41" s="5"/>
    </row>
    <row r="42" spans="2:12" customFormat="1" x14ac:dyDescent="0.25">
      <c r="B42" s="44" t="s">
        <v>10</v>
      </c>
      <c r="C42" s="45"/>
      <c r="D42" s="45"/>
      <c r="E42" s="45"/>
      <c r="F42" s="46"/>
      <c r="G42" s="9"/>
      <c r="H42" s="6">
        <v>0</v>
      </c>
      <c r="I42" s="5"/>
      <c r="J42" s="5"/>
    </row>
    <row r="43" spans="2:12" customFormat="1" x14ac:dyDescent="0.25">
      <c r="B43" s="44" t="s">
        <v>11</v>
      </c>
      <c r="C43" s="45"/>
      <c r="D43" s="45"/>
      <c r="E43" s="45"/>
      <c r="F43" s="46"/>
      <c r="G43" s="9"/>
      <c r="H43" s="4">
        <v>0</v>
      </c>
      <c r="I43" s="5"/>
      <c r="J43" s="12"/>
      <c r="K43" s="2"/>
      <c r="L43" s="2"/>
    </row>
    <row r="44" spans="2:12" customFormat="1" x14ac:dyDescent="0.25">
      <c r="B44" s="44" t="s">
        <v>24</v>
      </c>
      <c r="C44" s="45"/>
      <c r="D44" s="45"/>
      <c r="E44" s="45"/>
      <c r="F44" s="46"/>
      <c r="G44" s="9" t="s">
        <v>25</v>
      </c>
      <c r="H44" s="6">
        <v>0</v>
      </c>
      <c r="I44" s="5"/>
      <c r="J44" s="5"/>
      <c r="L44" s="2"/>
    </row>
    <row r="45" spans="2:12" customFormat="1" x14ac:dyDescent="0.25">
      <c r="B45" s="44" t="s">
        <v>12</v>
      </c>
      <c r="C45" s="45"/>
      <c r="D45" s="45"/>
      <c r="E45" s="45"/>
      <c r="F45" s="46"/>
      <c r="G45" s="9"/>
      <c r="H45" s="4">
        <v>22000</v>
      </c>
      <c r="I45" s="5"/>
      <c r="J45" s="5"/>
    </row>
    <row r="46" spans="2:12" customFormat="1" x14ac:dyDescent="0.25">
      <c r="B46" s="44" t="s">
        <v>13</v>
      </c>
      <c r="C46" s="45"/>
      <c r="D46" s="45"/>
      <c r="E46" s="45"/>
      <c r="F46" s="46"/>
      <c r="G46" s="9"/>
      <c r="H46" s="4">
        <v>0</v>
      </c>
      <c r="I46" s="5"/>
      <c r="J46" s="5"/>
      <c r="L46" s="2"/>
    </row>
    <row r="47" spans="2:12" customFormat="1" x14ac:dyDescent="0.25">
      <c r="B47" s="44" t="s">
        <v>26</v>
      </c>
      <c r="C47" s="45"/>
      <c r="D47" s="45"/>
      <c r="E47" s="45"/>
      <c r="F47" s="46"/>
      <c r="G47" s="9"/>
      <c r="H47" s="4">
        <v>8195.2199999999993</v>
      </c>
      <c r="I47" s="5"/>
      <c r="J47" s="5"/>
      <c r="L47" s="2"/>
    </row>
    <row r="48" spans="2:12" customFormat="1" x14ac:dyDescent="0.25">
      <c r="B48" s="44" t="s">
        <v>14</v>
      </c>
      <c r="C48" s="45"/>
      <c r="D48" s="45"/>
      <c r="E48" s="45"/>
      <c r="F48" s="46"/>
      <c r="G48" s="9"/>
      <c r="H48" s="4">
        <v>0</v>
      </c>
      <c r="I48" s="5"/>
      <c r="J48" s="5"/>
    </row>
    <row r="49" spans="2:12" customFormat="1" x14ac:dyDescent="0.25">
      <c r="B49" s="44" t="s">
        <v>28</v>
      </c>
      <c r="C49" s="45"/>
      <c r="D49" s="45"/>
      <c r="E49" s="45"/>
      <c r="F49" s="46"/>
      <c r="G49" s="9"/>
      <c r="H49" s="4">
        <v>0</v>
      </c>
      <c r="I49" s="5"/>
      <c r="J49" s="5"/>
    </row>
    <row r="50" spans="2:12" customFormat="1" x14ac:dyDescent="0.25">
      <c r="B50" s="44" t="s">
        <v>15</v>
      </c>
      <c r="C50" s="45"/>
      <c r="D50" s="45"/>
      <c r="E50" s="45"/>
      <c r="F50" s="46"/>
      <c r="G50" s="9"/>
      <c r="H50" s="4">
        <v>1789681.85</v>
      </c>
      <c r="I50" s="5"/>
      <c r="J50" s="5"/>
    </row>
    <row r="51" spans="2:12" customFormat="1" x14ac:dyDescent="0.25">
      <c r="B51" s="44" t="s">
        <v>16</v>
      </c>
      <c r="C51" s="45"/>
      <c r="D51" s="45"/>
      <c r="E51" s="45"/>
      <c r="F51" s="46"/>
      <c r="G51" s="9"/>
      <c r="H51" s="4">
        <f>3250242.63+17177+19090+6</f>
        <v>3286515.63</v>
      </c>
      <c r="I51" s="5"/>
      <c r="J51" s="5"/>
    </row>
    <row r="52" spans="2:12" customFormat="1" x14ac:dyDescent="0.25">
      <c r="B52" s="44" t="s">
        <v>27</v>
      </c>
      <c r="C52" s="45"/>
      <c r="D52" s="45"/>
      <c r="E52" s="45"/>
      <c r="F52" s="46"/>
      <c r="G52" s="9"/>
      <c r="H52" s="4">
        <v>0</v>
      </c>
      <c r="I52" s="16"/>
      <c r="J52" s="5"/>
      <c r="K52" s="5"/>
      <c r="L52" s="2"/>
    </row>
    <row r="53" spans="2:12" customFormat="1" x14ac:dyDescent="0.25">
      <c r="B53" s="44" t="s">
        <v>17</v>
      </c>
      <c r="C53" s="45"/>
      <c r="D53" s="45"/>
      <c r="E53" s="45"/>
      <c r="F53" s="46"/>
      <c r="G53" s="9"/>
      <c r="H53" s="4">
        <v>0</v>
      </c>
      <c r="I53" s="5"/>
      <c r="J53" s="5"/>
      <c r="K53" s="2"/>
      <c r="L53" s="5"/>
    </row>
    <row r="54" spans="2:12" customFormat="1" x14ac:dyDescent="0.25">
      <c r="B54" s="44" t="s">
        <v>18</v>
      </c>
      <c r="C54" s="45"/>
      <c r="D54" s="45"/>
      <c r="E54" s="45"/>
      <c r="F54" s="46"/>
      <c r="G54" s="9"/>
      <c r="H54" s="4">
        <v>0</v>
      </c>
      <c r="I54" s="5"/>
      <c r="J54" s="5"/>
      <c r="K54" s="2"/>
      <c r="L54" s="5"/>
    </row>
    <row r="55" spans="2:12" customFormat="1" x14ac:dyDescent="0.25">
      <c r="B55" s="47" t="s">
        <v>20</v>
      </c>
      <c r="C55" s="48"/>
      <c r="D55" s="48"/>
      <c r="E55" s="48"/>
      <c r="F55" s="49"/>
      <c r="G55" s="17">
        <v>46170</v>
      </c>
      <c r="H55" s="18">
        <f>SUM(H56:H61)</f>
        <v>0</v>
      </c>
      <c r="I55" s="5"/>
      <c r="J55" s="5"/>
      <c r="K55" s="2"/>
      <c r="L55" s="2"/>
    </row>
    <row r="56" spans="2:12" customFormat="1" x14ac:dyDescent="0.25">
      <c r="B56" s="44" t="s">
        <v>8</v>
      </c>
      <c r="C56" s="45"/>
      <c r="D56" s="45"/>
      <c r="E56" s="45"/>
      <c r="F56" s="46"/>
      <c r="G56" s="10"/>
      <c r="H56" s="6">
        <v>0</v>
      </c>
      <c r="I56" s="5"/>
      <c r="J56" s="5"/>
      <c r="K56" s="2"/>
      <c r="L56" s="2"/>
    </row>
    <row r="57" spans="2:12" customFormat="1" x14ac:dyDescent="0.25">
      <c r="B57" s="44" t="s">
        <v>11</v>
      </c>
      <c r="C57" s="45"/>
      <c r="D57" s="45"/>
      <c r="E57" s="45"/>
      <c r="F57" s="46"/>
      <c r="G57" s="10"/>
      <c r="H57" s="4">
        <v>0</v>
      </c>
      <c r="I57" s="5"/>
      <c r="J57" s="12"/>
      <c r="K57" s="2"/>
      <c r="L57" s="2"/>
    </row>
    <row r="58" spans="2:12" customFormat="1" x14ac:dyDescent="0.25">
      <c r="B58" s="44" t="s">
        <v>16</v>
      </c>
      <c r="C58" s="45"/>
      <c r="D58" s="45"/>
      <c r="E58" s="45"/>
      <c r="F58" s="46"/>
      <c r="G58" s="10"/>
      <c r="H58" s="4">
        <v>0</v>
      </c>
      <c r="I58" s="5"/>
      <c r="J58" s="5"/>
      <c r="K58" s="2"/>
      <c r="L58" s="2"/>
    </row>
    <row r="59" spans="2:12" customFormat="1" x14ac:dyDescent="0.25">
      <c r="B59" s="44" t="s">
        <v>17</v>
      </c>
      <c r="C59" s="45"/>
      <c r="D59" s="45"/>
      <c r="E59" s="45"/>
      <c r="F59" s="46"/>
      <c r="G59" s="10"/>
      <c r="H59" s="4">
        <v>0</v>
      </c>
      <c r="I59" s="5"/>
      <c r="J59" s="5"/>
      <c r="K59" s="2"/>
      <c r="L59" s="2"/>
    </row>
    <row r="60" spans="2:12" customFormat="1" x14ac:dyDescent="0.25">
      <c r="B60" s="44" t="s">
        <v>9</v>
      </c>
      <c r="C60" s="45"/>
      <c r="D60" s="45"/>
      <c r="E60" s="45"/>
      <c r="F60" s="46"/>
      <c r="G60" s="10"/>
      <c r="H60" s="1">
        <v>0</v>
      </c>
      <c r="I60" s="5"/>
      <c r="J60" s="5"/>
      <c r="K60" s="2"/>
      <c r="L60" s="2"/>
    </row>
    <row r="61" spans="2:12" customFormat="1" x14ac:dyDescent="0.25">
      <c r="B61" s="44" t="s">
        <v>18</v>
      </c>
      <c r="C61" s="45"/>
      <c r="D61" s="45"/>
      <c r="E61" s="45"/>
      <c r="F61" s="46"/>
      <c r="G61" s="10"/>
      <c r="H61" s="1">
        <v>0</v>
      </c>
      <c r="I61" s="5"/>
      <c r="J61" s="5"/>
      <c r="K61" s="2"/>
      <c r="L61" s="2"/>
    </row>
    <row r="62" spans="2:12" customFormat="1" x14ac:dyDescent="0.25">
      <c r="B62" s="50" t="s">
        <v>21</v>
      </c>
      <c r="C62" s="51"/>
      <c r="D62" s="51"/>
      <c r="E62" s="51"/>
      <c r="F62" s="52"/>
      <c r="G62" s="23">
        <v>46170</v>
      </c>
      <c r="H62" s="24">
        <f>6082460.98-7682.4+16512.4-16512.4+54996.71+625615.85+74472.33-625615.85-9175.98+53878-4193878+17354.53-17354.53+55837.58+76875.98+666540.43-666540.43+64248.03-1320000+17354.53-17354.53+0.39-27844+63167.34+89661.54+722280.01-3520-6528-722280.01+17354.53-17354.53+1400000+610843.23-610843.23-2492.35+90000+17354.53-17354.53+30176</f>
        <v>2564654.1499999994</v>
      </c>
      <c r="I62" s="5"/>
      <c r="J62" s="2"/>
      <c r="K62" s="2"/>
      <c r="L62" s="2"/>
    </row>
    <row r="63" spans="2:12" customFormat="1" x14ac:dyDescent="0.25">
      <c r="B63" s="44" t="s">
        <v>22</v>
      </c>
      <c r="C63" s="45"/>
      <c r="D63" s="45"/>
      <c r="E63" s="45"/>
      <c r="F63" s="46"/>
      <c r="G63" s="10"/>
      <c r="H63" s="1">
        <v>0</v>
      </c>
      <c r="I63" s="5"/>
      <c r="J63" s="5"/>
      <c r="L63" s="2"/>
    </row>
    <row r="64" spans="2:12" customFormat="1" ht="18.75" x14ac:dyDescent="0.3">
      <c r="B64" s="41" t="s">
        <v>23</v>
      </c>
      <c r="C64" s="42"/>
      <c r="D64" s="42"/>
      <c r="E64" s="42"/>
      <c r="F64" s="43"/>
      <c r="G64" s="22"/>
      <c r="H64" s="25">
        <f>H14+H31-H39-H55+H62-H63</f>
        <v>3458253.3399999989</v>
      </c>
      <c r="I64" s="5"/>
      <c r="J64" s="5"/>
      <c r="K64" s="2"/>
    </row>
    <row r="65" spans="2:13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  <c r="M65"/>
    </row>
    <row r="66" spans="2:13" ht="15.75" x14ac:dyDescent="0.25">
      <c r="B66" s="29" t="s">
        <v>34</v>
      </c>
      <c r="C66" s="30"/>
      <c r="D66" s="30"/>
      <c r="E66" s="8"/>
      <c r="F66" s="8"/>
      <c r="G66" s="3"/>
      <c r="H66" s="7"/>
      <c r="I66" s="5"/>
      <c r="J66" s="5"/>
      <c r="K66" s="2"/>
      <c r="M66"/>
    </row>
    <row r="68" spans="2:13" x14ac:dyDescent="0.25">
      <c r="B68" s="32" t="s">
        <v>126</v>
      </c>
      <c r="C68" s="34">
        <v>8195.2199999999993</v>
      </c>
      <c r="D68" s="35" t="s">
        <v>35</v>
      </c>
    </row>
    <row r="69" spans="2:13" x14ac:dyDescent="0.25">
      <c r="B69" s="32" t="s">
        <v>127</v>
      </c>
      <c r="C69" s="36">
        <v>22000</v>
      </c>
      <c r="D69" s="35" t="s">
        <v>36</v>
      </c>
    </row>
    <row r="70" spans="2:13" x14ac:dyDescent="0.25">
      <c r="B70" s="33" t="s">
        <v>128</v>
      </c>
      <c r="C70" s="37">
        <v>31607.09</v>
      </c>
      <c r="D70" s="38" t="s">
        <v>37</v>
      </c>
    </row>
    <row r="71" spans="2:13" x14ac:dyDescent="0.25">
      <c r="B71" s="33" t="s">
        <v>128</v>
      </c>
      <c r="C71" s="37">
        <v>552137.86</v>
      </c>
      <c r="D71" s="38" t="s">
        <v>38</v>
      </c>
    </row>
    <row r="72" spans="2:13" x14ac:dyDescent="0.25">
      <c r="B72" s="33" t="s">
        <v>130</v>
      </c>
      <c r="C72" s="37">
        <v>187773.56</v>
      </c>
      <c r="D72" s="38" t="s">
        <v>39</v>
      </c>
    </row>
    <row r="73" spans="2:13" x14ac:dyDescent="0.25">
      <c r="B73" s="33" t="s">
        <v>129</v>
      </c>
      <c r="C73" s="37">
        <v>369188.82</v>
      </c>
      <c r="D73" s="38" t="s">
        <v>40</v>
      </c>
    </row>
    <row r="74" spans="2:13" x14ac:dyDescent="0.25">
      <c r="B74" s="33" t="s">
        <v>131</v>
      </c>
      <c r="C74" s="37">
        <v>20517.96</v>
      </c>
      <c r="D74" s="38" t="s">
        <v>41</v>
      </c>
    </row>
    <row r="75" spans="2:13" x14ac:dyDescent="0.25">
      <c r="B75" s="33" t="s">
        <v>131</v>
      </c>
      <c r="C75" s="37">
        <v>599661.39</v>
      </c>
      <c r="D75" s="38" t="s">
        <v>42</v>
      </c>
    </row>
    <row r="76" spans="2:13" x14ac:dyDescent="0.25">
      <c r="B76" s="33" t="s">
        <v>132</v>
      </c>
      <c r="C76" s="37">
        <v>28795.17</v>
      </c>
      <c r="D76" s="38" t="s">
        <v>43</v>
      </c>
    </row>
    <row r="77" spans="2:13" x14ac:dyDescent="0.25">
      <c r="B77" s="33" t="s">
        <v>134</v>
      </c>
      <c r="C77" s="37">
        <v>267120</v>
      </c>
      <c r="D77" s="38" t="s">
        <v>44</v>
      </c>
    </row>
    <row r="78" spans="2:13" x14ac:dyDescent="0.25">
      <c r="B78" s="33" t="s">
        <v>133</v>
      </c>
      <c r="C78" s="37">
        <v>8049.6</v>
      </c>
      <c r="D78" s="38" t="s">
        <v>45</v>
      </c>
    </row>
    <row r="79" spans="2:13" x14ac:dyDescent="0.25">
      <c r="B79" s="33" t="s">
        <v>133</v>
      </c>
      <c r="C79" s="37">
        <v>17751.599999999999</v>
      </c>
      <c r="D79" s="38" t="s">
        <v>46</v>
      </c>
    </row>
    <row r="80" spans="2:13" x14ac:dyDescent="0.25">
      <c r="B80" s="33" t="s">
        <v>135</v>
      </c>
      <c r="C80" s="37">
        <v>5400</v>
      </c>
      <c r="D80" s="38" t="s">
        <v>47</v>
      </c>
    </row>
    <row r="81" spans="2:4" x14ac:dyDescent="0.25">
      <c r="B81" s="33" t="s">
        <v>136</v>
      </c>
      <c r="C81" s="37">
        <v>11350</v>
      </c>
      <c r="D81" s="38" t="s">
        <v>48</v>
      </c>
    </row>
    <row r="82" spans="2:4" x14ac:dyDescent="0.25">
      <c r="B82" s="33" t="s">
        <v>137</v>
      </c>
      <c r="C82" s="37">
        <v>3099.9</v>
      </c>
      <c r="D82" s="38" t="s">
        <v>49</v>
      </c>
    </row>
    <row r="83" spans="2:4" x14ac:dyDescent="0.25">
      <c r="B83" s="33" t="s">
        <v>138</v>
      </c>
      <c r="C83" s="37">
        <v>25200</v>
      </c>
      <c r="D83" s="38" t="s">
        <v>50</v>
      </c>
    </row>
    <row r="84" spans="2:4" x14ac:dyDescent="0.25">
      <c r="B84" s="33" t="s">
        <v>139</v>
      </c>
      <c r="C84" s="37">
        <v>25200</v>
      </c>
      <c r="D84" s="38" t="s">
        <v>51</v>
      </c>
    </row>
    <row r="85" spans="2:4" x14ac:dyDescent="0.25">
      <c r="B85" s="33" t="s">
        <v>140</v>
      </c>
      <c r="C85" s="37">
        <v>6342</v>
      </c>
      <c r="D85" s="38" t="s">
        <v>52</v>
      </c>
    </row>
    <row r="86" spans="2:4" x14ac:dyDescent="0.25">
      <c r="B86" s="33" t="s">
        <v>140</v>
      </c>
      <c r="C86" s="37">
        <v>9600</v>
      </c>
      <c r="D86" s="38" t="s">
        <v>53</v>
      </c>
    </row>
    <row r="87" spans="2:4" x14ac:dyDescent="0.25">
      <c r="B87" s="33" t="s">
        <v>141</v>
      </c>
      <c r="C87" s="37">
        <v>5500</v>
      </c>
      <c r="D87" s="38" t="s">
        <v>54</v>
      </c>
    </row>
    <row r="88" spans="2:4" x14ac:dyDescent="0.25">
      <c r="B88" s="33" t="s">
        <v>142</v>
      </c>
      <c r="C88" s="37">
        <v>30000</v>
      </c>
      <c r="D88" s="38" t="s">
        <v>55</v>
      </c>
    </row>
    <row r="89" spans="2:4" x14ac:dyDescent="0.25">
      <c r="B89" s="33" t="s">
        <v>143</v>
      </c>
      <c r="C89" s="37">
        <v>1300</v>
      </c>
      <c r="D89" s="38" t="s">
        <v>56</v>
      </c>
    </row>
    <row r="90" spans="2:4" x14ac:dyDescent="0.25">
      <c r="B90" s="33" t="s">
        <v>144</v>
      </c>
      <c r="C90" s="37">
        <v>153216</v>
      </c>
      <c r="D90" s="38" t="s">
        <v>57</v>
      </c>
    </row>
    <row r="91" spans="2:4" x14ac:dyDescent="0.25">
      <c r="B91" s="33" t="s">
        <v>145</v>
      </c>
      <c r="C91" s="37">
        <v>74008</v>
      </c>
      <c r="D91" s="38" t="s">
        <v>58</v>
      </c>
    </row>
    <row r="92" spans="2:4" x14ac:dyDescent="0.25">
      <c r="B92" s="33" t="s">
        <v>146</v>
      </c>
      <c r="C92" s="37">
        <v>4426.74</v>
      </c>
      <c r="D92" s="38" t="s">
        <v>59</v>
      </c>
    </row>
    <row r="93" spans="2:4" x14ac:dyDescent="0.25">
      <c r="B93" s="33" t="s">
        <v>146</v>
      </c>
      <c r="C93" s="37">
        <v>4426.74</v>
      </c>
      <c r="D93" s="38" t="s">
        <v>60</v>
      </c>
    </row>
    <row r="94" spans="2:4" x14ac:dyDescent="0.25">
      <c r="B94" s="33" t="s">
        <v>147</v>
      </c>
      <c r="C94" s="37">
        <v>228000</v>
      </c>
      <c r="D94" s="38" t="s">
        <v>61</v>
      </c>
    </row>
    <row r="95" spans="2:4" x14ac:dyDescent="0.25">
      <c r="B95" s="33" t="s">
        <v>148</v>
      </c>
      <c r="C95" s="37">
        <v>34584</v>
      </c>
      <c r="D95" s="38" t="s">
        <v>62</v>
      </c>
    </row>
    <row r="96" spans="2:4" x14ac:dyDescent="0.25">
      <c r="B96" s="33" t="s">
        <v>149</v>
      </c>
      <c r="C96" s="37">
        <v>106144.8</v>
      </c>
      <c r="D96" s="38" t="s">
        <v>63</v>
      </c>
    </row>
    <row r="97" spans="2:4" x14ac:dyDescent="0.25">
      <c r="B97" s="33" t="s">
        <v>149</v>
      </c>
      <c r="C97" s="37">
        <v>204480</v>
      </c>
      <c r="D97" s="38" t="s">
        <v>64</v>
      </c>
    </row>
    <row r="98" spans="2:4" x14ac:dyDescent="0.25">
      <c r="B98" s="33" t="s">
        <v>150</v>
      </c>
      <c r="C98" s="37">
        <v>87480</v>
      </c>
      <c r="D98" s="38" t="s">
        <v>65</v>
      </c>
    </row>
    <row r="99" spans="2:4" x14ac:dyDescent="0.25">
      <c r="B99" s="33" t="s">
        <v>151</v>
      </c>
      <c r="C99" s="37">
        <v>8038.8</v>
      </c>
      <c r="D99" s="38" t="s">
        <v>66</v>
      </c>
    </row>
    <row r="100" spans="2:4" x14ac:dyDescent="0.25">
      <c r="B100" s="33" t="s">
        <v>152</v>
      </c>
      <c r="C100" s="37">
        <v>8000</v>
      </c>
      <c r="D100" s="38" t="s">
        <v>67</v>
      </c>
    </row>
    <row r="101" spans="2:4" x14ac:dyDescent="0.25">
      <c r="B101" s="33" t="s">
        <v>153</v>
      </c>
      <c r="C101" s="37">
        <v>20000</v>
      </c>
      <c r="D101" s="38" t="s">
        <v>68</v>
      </c>
    </row>
    <row r="102" spans="2:4" x14ac:dyDescent="0.25">
      <c r="B102" s="33" t="s">
        <v>153</v>
      </c>
      <c r="C102" s="37">
        <v>1000</v>
      </c>
      <c r="D102" s="38" t="s">
        <v>69</v>
      </c>
    </row>
    <row r="103" spans="2:4" x14ac:dyDescent="0.25">
      <c r="B103" s="33" t="s">
        <v>154</v>
      </c>
      <c r="C103" s="37">
        <v>7656</v>
      </c>
      <c r="D103" s="38" t="s">
        <v>70</v>
      </c>
    </row>
    <row r="104" spans="2:4" x14ac:dyDescent="0.25">
      <c r="B104" s="33" t="s">
        <v>155</v>
      </c>
      <c r="C104" s="37">
        <v>4200</v>
      </c>
      <c r="D104" s="33" t="s">
        <v>71</v>
      </c>
    </row>
    <row r="105" spans="2:4" x14ac:dyDescent="0.25">
      <c r="B105" s="33" t="s">
        <v>156</v>
      </c>
      <c r="C105" s="37">
        <v>109728</v>
      </c>
      <c r="D105" s="33" t="s">
        <v>72</v>
      </c>
    </row>
    <row r="106" spans="2:4" x14ac:dyDescent="0.25">
      <c r="B106" s="33" t="s">
        <v>140</v>
      </c>
      <c r="C106" s="37">
        <v>6182.4</v>
      </c>
      <c r="D106" s="33" t="s">
        <v>73</v>
      </c>
    </row>
    <row r="107" spans="2:4" x14ac:dyDescent="0.25">
      <c r="B107" s="33" t="s">
        <v>157</v>
      </c>
      <c r="C107" s="37">
        <v>423.06</v>
      </c>
      <c r="D107" s="33" t="s">
        <v>74</v>
      </c>
    </row>
    <row r="108" spans="2:4" x14ac:dyDescent="0.25">
      <c r="B108" s="33" t="s">
        <v>157</v>
      </c>
      <c r="C108" s="37">
        <v>4058.82</v>
      </c>
      <c r="D108" s="33" t="s">
        <v>75</v>
      </c>
    </row>
    <row r="109" spans="2:4" x14ac:dyDescent="0.25">
      <c r="B109" s="33" t="s">
        <v>158</v>
      </c>
      <c r="C109" s="37">
        <v>1350</v>
      </c>
      <c r="D109" s="33" t="s">
        <v>76</v>
      </c>
    </row>
    <row r="110" spans="2:4" x14ac:dyDescent="0.25">
      <c r="B110" s="33" t="s">
        <v>159</v>
      </c>
      <c r="C110" s="37">
        <v>33682.6</v>
      </c>
      <c r="D110" s="33" t="s">
        <v>77</v>
      </c>
    </row>
    <row r="111" spans="2:4" x14ac:dyDescent="0.25">
      <c r="B111" s="33" t="s">
        <v>151</v>
      </c>
      <c r="C111" s="37">
        <v>16200</v>
      </c>
      <c r="D111" s="33" t="s">
        <v>78</v>
      </c>
    </row>
    <row r="112" spans="2:4" x14ac:dyDescent="0.25">
      <c r="B112" s="33" t="s">
        <v>160</v>
      </c>
      <c r="C112" s="37">
        <v>63590.71</v>
      </c>
      <c r="D112" s="37" t="s">
        <v>79</v>
      </c>
    </row>
    <row r="113" spans="2:4" x14ac:dyDescent="0.25">
      <c r="B113" s="33" t="s">
        <v>161</v>
      </c>
      <c r="C113" s="37">
        <v>61416</v>
      </c>
      <c r="D113" s="37" t="s">
        <v>80</v>
      </c>
    </row>
    <row r="114" spans="2:4" x14ac:dyDescent="0.25">
      <c r="B114" s="33" t="s">
        <v>162</v>
      </c>
      <c r="C114" s="37">
        <v>24000</v>
      </c>
      <c r="D114" s="33" t="s">
        <v>81</v>
      </c>
    </row>
    <row r="115" spans="2:4" x14ac:dyDescent="0.25">
      <c r="B115" s="33" t="s">
        <v>163</v>
      </c>
      <c r="C115" s="37">
        <v>13860</v>
      </c>
      <c r="D115" s="33" t="s">
        <v>82</v>
      </c>
    </row>
    <row r="116" spans="2:4" x14ac:dyDescent="0.25">
      <c r="B116" s="33" t="s">
        <v>164</v>
      </c>
      <c r="C116" s="37">
        <v>4100</v>
      </c>
      <c r="D116" s="38" t="s">
        <v>83</v>
      </c>
    </row>
    <row r="117" spans="2:4" x14ac:dyDescent="0.25">
      <c r="B117" s="33" t="s">
        <v>165</v>
      </c>
      <c r="C117" s="37">
        <v>2153.37</v>
      </c>
      <c r="D117" s="38" t="s">
        <v>84</v>
      </c>
    </row>
    <row r="118" spans="2:4" x14ac:dyDescent="0.25">
      <c r="B118" s="33" t="s">
        <v>135</v>
      </c>
      <c r="C118" s="37">
        <v>8500</v>
      </c>
      <c r="D118" s="38" t="s">
        <v>85</v>
      </c>
    </row>
    <row r="119" spans="2:4" x14ac:dyDescent="0.25">
      <c r="B119" s="33" t="s">
        <v>166</v>
      </c>
      <c r="C119" s="37">
        <v>600</v>
      </c>
      <c r="D119" s="38" t="s">
        <v>86</v>
      </c>
    </row>
    <row r="120" spans="2:4" x14ac:dyDescent="0.25">
      <c r="B120" s="33" t="s">
        <v>167</v>
      </c>
      <c r="C120" s="37">
        <v>4750</v>
      </c>
      <c r="D120" s="38" t="s">
        <v>86</v>
      </c>
    </row>
    <row r="121" spans="2:4" x14ac:dyDescent="0.25">
      <c r="B121" s="33" t="s">
        <v>168</v>
      </c>
      <c r="C121" s="37">
        <v>1043.6300000000001</v>
      </c>
      <c r="D121" s="38" t="s">
        <v>87</v>
      </c>
    </row>
    <row r="122" spans="2:4" x14ac:dyDescent="0.25">
      <c r="B122" s="33" t="s">
        <v>169</v>
      </c>
      <c r="C122" s="37">
        <v>25476.87</v>
      </c>
      <c r="D122" s="38" t="s">
        <v>88</v>
      </c>
    </row>
    <row r="123" spans="2:4" x14ac:dyDescent="0.25">
      <c r="B123" s="33" t="s">
        <v>170</v>
      </c>
      <c r="C123" s="37">
        <v>32144.29</v>
      </c>
      <c r="D123" s="38" t="s">
        <v>89</v>
      </c>
    </row>
    <row r="124" spans="2:4" x14ac:dyDescent="0.25">
      <c r="B124" s="33" t="s">
        <v>171</v>
      </c>
      <c r="C124" s="37">
        <v>620.13</v>
      </c>
      <c r="D124" s="38" t="s">
        <v>90</v>
      </c>
    </row>
    <row r="125" spans="2:4" x14ac:dyDescent="0.25">
      <c r="B125" s="33" t="s">
        <v>170</v>
      </c>
      <c r="C125" s="37">
        <v>2477.13</v>
      </c>
      <c r="D125" s="38" t="s">
        <v>91</v>
      </c>
    </row>
    <row r="126" spans="2:4" x14ac:dyDescent="0.25">
      <c r="B126" s="33" t="s">
        <v>170</v>
      </c>
      <c r="C126" s="37">
        <v>43612.27</v>
      </c>
      <c r="D126" s="39" t="s">
        <v>92</v>
      </c>
    </row>
    <row r="127" spans="2:4" x14ac:dyDescent="0.25">
      <c r="B127" s="33" t="s">
        <v>170</v>
      </c>
      <c r="C127" s="37">
        <v>6216.69</v>
      </c>
      <c r="D127" s="39" t="s">
        <v>93</v>
      </c>
    </row>
    <row r="128" spans="2:4" x14ac:dyDescent="0.25">
      <c r="B128" s="33" t="s">
        <v>170</v>
      </c>
      <c r="C128" s="37">
        <v>732</v>
      </c>
      <c r="D128" s="39" t="s">
        <v>94</v>
      </c>
    </row>
    <row r="129" spans="2:4" x14ac:dyDescent="0.25">
      <c r="B129" s="33" t="s">
        <v>170</v>
      </c>
      <c r="C129" s="37">
        <v>3225.04</v>
      </c>
      <c r="D129" s="39" t="s">
        <v>95</v>
      </c>
    </row>
    <row r="130" spans="2:4" x14ac:dyDescent="0.25">
      <c r="B130" s="33" t="s">
        <v>170</v>
      </c>
      <c r="C130" s="37">
        <v>53335.12</v>
      </c>
      <c r="D130" s="39" t="s">
        <v>96</v>
      </c>
    </row>
    <row r="131" spans="2:4" x14ac:dyDescent="0.25">
      <c r="B131" s="33" t="s">
        <v>171</v>
      </c>
      <c r="C131" s="37">
        <v>19299.5</v>
      </c>
      <c r="D131" s="39" t="s">
        <v>97</v>
      </c>
    </row>
    <row r="132" spans="2:4" x14ac:dyDescent="0.25">
      <c r="B132" s="33" t="s">
        <v>168</v>
      </c>
      <c r="C132" s="37">
        <v>408.38</v>
      </c>
      <c r="D132" s="39" t="s">
        <v>98</v>
      </c>
    </row>
    <row r="133" spans="2:4" x14ac:dyDescent="0.25">
      <c r="B133" s="33" t="s">
        <v>171</v>
      </c>
      <c r="C133" s="37">
        <v>81675</v>
      </c>
      <c r="D133" s="40">
        <v>480226</v>
      </c>
    </row>
    <row r="134" spans="2:4" x14ac:dyDescent="0.25">
      <c r="B134" s="33" t="s">
        <v>171</v>
      </c>
      <c r="C134" s="37">
        <v>49912.5</v>
      </c>
      <c r="D134" s="40">
        <v>480126</v>
      </c>
    </row>
    <row r="135" spans="2:4" x14ac:dyDescent="0.25">
      <c r="B135" s="33" t="s">
        <v>171</v>
      </c>
      <c r="C135" s="37">
        <v>82431.25</v>
      </c>
      <c r="D135" s="40">
        <v>480026</v>
      </c>
    </row>
    <row r="136" spans="2:4" x14ac:dyDescent="0.25">
      <c r="B136" s="33" t="s">
        <v>151</v>
      </c>
      <c r="C136" s="37">
        <v>74340</v>
      </c>
      <c r="D136" s="40" t="s">
        <v>99</v>
      </c>
    </row>
    <row r="137" spans="2:4" x14ac:dyDescent="0.25">
      <c r="B137" s="33" t="s">
        <v>172</v>
      </c>
      <c r="C137" s="37">
        <v>4758</v>
      </c>
      <c r="D137" s="40">
        <v>9097192434</v>
      </c>
    </row>
    <row r="138" spans="2:4" x14ac:dyDescent="0.25">
      <c r="B138" s="33" t="s">
        <v>172</v>
      </c>
      <c r="C138" s="37">
        <v>4819.8599999999997</v>
      </c>
      <c r="D138" s="40">
        <v>9097614272</v>
      </c>
    </row>
    <row r="139" spans="2:4" x14ac:dyDescent="0.25">
      <c r="B139" s="33" t="s">
        <v>172</v>
      </c>
      <c r="C139" s="37">
        <v>2099</v>
      </c>
      <c r="D139" s="40">
        <v>9097217646</v>
      </c>
    </row>
    <row r="140" spans="2:4" x14ac:dyDescent="0.25">
      <c r="B140" s="33" t="s">
        <v>173</v>
      </c>
      <c r="C140" s="37">
        <v>255480</v>
      </c>
      <c r="D140" s="33" t="s">
        <v>100</v>
      </c>
    </row>
    <row r="141" spans="2:4" x14ac:dyDescent="0.25">
      <c r="B141" s="33" t="s">
        <v>174</v>
      </c>
      <c r="C141" s="37">
        <v>4800</v>
      </c>
      <c r="D141" s="33" t="s">
        <v>101</v>
      </c>
    </row>
    <row r="142" spans="2:4" x14ac:dyDescent="0.25">
      <c r="B142" s="33" t="s">
        <v>175</v>
      </c>
      <c r="C142" s="37">
        <v>25440</v>
      </c>
      <c r="D142" s="33" t="s">
        <v>101</v>
      </c>
    </row>
    <row r="143" spans="2:4" x14ac:dyDescent="0.25">
      <c r="B143" s="33" t="s">
        <v>175</v>
      </c>
      <c r="C143" s="37">
        <v>161280</v>
      </c>
      <c r="D143" s="33" t="s">
        <v>102</v>
      </c>
    </row>
    <row r="144" spans="2:4" x14ac:dyDescent="0.25">
      <c r="B144" s="33" t="s">
        <v>151</v>
      </c>
      <c r="C144" s="37">
        <v>8856</v>
      </c>
      <c r="D144" s="40" t="s">
        <v>103</v>
      </c>
    </row>
    <row r="145" spans="2:4" x14ac:dyDescent="0.25">
      <c r="B145" s="33" t="s">
        <v>163</v>
      </c>
      <c r="C145" s="37">
        <v>9864</v>
      </c>
      <c r="D145" s="40" t="s">
        <v>104</v>
      </c>
    </row>
    <row r="146" spans="2:4" x14ac:dyDescent="0.25">
      <c r="B146" s="33" t="s">
        <v>140</v>
      </c>
      <c r="C146" s="37">
        <v>4800</v>
      </c>
      <c r="D146" s="40" t="s">
        <v>105</v>
      </c>
    </row>
    <row r="147" spans="2:4" x14ac:dyDescent="0.25">
      <c r="B147" s="33" t="s">
        <v>151</v>
      </c>
      <c r="C147" s="37">
        <v>16728</v>
      </c>
      <c r="D147" s="40" t="s">
        <v>106</v>
      </c>
    </row>
    <row r="148" spans="2:4" x14ac:dyDescent="0.25">
      <c r="B148" s="33" t="s">
        <v>155</v>
      </c>
      <c r="C148" s="37">
        <v>7200</v>
      </c>
      <c r="D148" s="40" t="s">
        <v>107</v>
      </c>
    </row>
    <row r="149" spans="2:4" x14ac:dyDescent="0.25">
      <c r="B149" s="33" t="s">
        <v>133</v>
      </c>
      <c r="C149" s="37">
        <v>5040</v>
      </c>
      <c r="D149" s="40" t="s">
        <v>108</v>
      </c>
    </row>
    <row r="150" spans="2:4" x14ac:dyDescent="0.25">
      <c r="B150" s="33" t="s">
        <v>176</v>
      </c>
      <c r="C150" s="37">
        <v>6000</v>
      </c>
      <c r="D150" s="40" t="s">
        <v>109</v>
      </c>
    </row>
    <row r="151" spans="2:4" x14ac:dyDescent="0.25">
      <c r="B151" s="33" t="s">
        <v>140</v>
      </c>
      <c r="C151" s="37">
        <v>8400</v>
      </c>
      <c r="D151" s="40" t="s">
        <v>110</v>
      </c>
    </row>
    <row r="152" spans="2:4" x14ac:dyDescent="0.25">
      <c r="B152" s="33" t="s">
        <v>177</v>
      </c>
      <c r="C152" s="37">
        <v>4240</v>
      </c>
      <c r="D152" s="40" t="s">
        <v>111</v>
      </c>
    </row>
    <row r="153" spans="2:4" x14ac:dyDescent="0.25">
      <c r="B153" s="33" t="s">
        <v>136</v>
      </c>
      <c r="C153" s="37">
        <v>8650</v>
      </c>
      <c r="D153" s="40" t="s">
        <v>112</v>
      </c>
    </row>
    <row r="154" spans="2:4" x14ac:dyDescent="0.25">
      <c r="B154" s="33" t="s">
        <v>151</v>
      </c>
      <c r="C154" s="37">
        <v>10824</v>
      </c>
      <c r="D154" s="40" t="s">
        <v>113</v>
      </c>
    </row>
    <row r="155" spans="2:4" x14ac:dyDescent="0.25">
      <c r="B155" s="33" t="s">
        <v>151</v>
      </c>
      <c r="C155" s="37">
        <v>10824</v>
      </c>
      <c r="D155" s="40" t="s">
        <v>114</v>
      </c>
    </row>
    <row r="156" spans="2:4" x14ac:dyDescent="0.25">
      <c r="B156" s="33" t="s">
        <v>178</v>
      </c>
      <c r="C156" s="37">
        <v>300</v>
      </c>
      <c r="D156" s="40" t="s">
        <v>115</v>
      </c>
    </row>
    <row r="157" spans="2:4" x14ac:dyDescent="0.25">
      <c r="B157" s="33" t="s">
        <v>149</v>
      </c>
      <c r="C157" s="37">
        <v>12240</v>
      </c>
      <c r="D157" s="40">
        <v>2600419</v>
      </c>
    </row>
    <row r="158" spans="2:4" x14ac:dyDescent="0.25">
      <c r="B158" s="33" t="s">
        <v>179</v>
      </c>
      <c r="C158" s="37">
        <v>33120</v>
      </c>
      <c r="D158" s="40" t="s">
        <v>116</v>
      </c>
    </row>
    <row r="159" spans="2:4" x14ac:dyDescent="0.25">
      <c r="B159" s="33" t="s">
        <v>149</v>
      </c>
      <c r="C159" s="37">
        <v>4800</v>
      </c>
      <c r="D159" s="40">
        <v>2600341</v>
      </c>
    </row>
    <row r="160" spans="2:4" x14ac:dyDescent="0.25">
      <c r="B160" s="33" t="s">
        <v>180</v>
      </c>
      <c r="C160" s="37">
        <v>43200</v>
      </c>
      <c r="D160" s="40" t="s">
        <v>117</v>
      </c>
    </row>
    <row r="161" spans="2:4" x14ac:dyDescent="0.25">
      <c r="B161" s="33" t="s">
        <v>151</v>
      </c>
      <c r="C161" s="37">
        <v>19530</v>
      </c>
      <c r="D161" s="40" t="s">
        <v>118</v>
      </c>
    </row>
    <row r="162" spans="2:4" x14ac:dyDescent="0.25">
      <c r="B162" s="33" t="s">
        <v>181</v>
      </c>
      <c r="C162" s="37">
        <v>4284.8100000000004</v>
      </c>
      <c r="D162" s="40" t="s">
        <v>119</v>
      </c>
    </row>
    <row r="163" spans="2:4" x14ac:dyDescent="0.25">
      <c r="B163" s="33" t="s">
        <v>182</v>
      </c>
      <c r="C163" s="37">
        <v>38650.18</v>
      </c>
      <c r="D163" s="40">
        <v>2600730</v>
      </c>
    </row>
    <row r="164" spans="2:4" x14ac:dyDescent="0.25">
      <c r="B164" s="33" t="s">
        <v>183</v>
      </c>
      <c r="C164" s="37">
        <v>99090</v>
      </c>
      <c r="D164" s="39" t="s">
        <v>120</v>
      </c>
    </row>
    <row r="165" spans="2:4" x14ac:dyDescent="0.25">
      <c r="B165" s="33" t="s">
        <v>184</v>
      </c>
      <c r="C165" s="37">
        <v>41915</v>
      </c>
      <c r="D165" s="39" t="s">
        <v>121</v>
      </c>
    </row>
    <row r="166" spans="2:4" x14ac:dyDescent="0.25">
      <c r="B166" s="33" t="s">
        <v>169</v>
      </c>
      <c r="C166" s="37">
        <v>25378.02</v>
      </c>
      <c r="D166" s="39" t="s">
        <v>122</v>
      </c>
    </row>
    <row r="167" spans="2:4" x14ac:dyDescent="0.25">
      <c r="B167" s="33" t="s">
        <v>185</v>
      </c>
      <c r="C167" s="37">
        <v>157068.82</v>
      </c>
      <c r="D167" s="38" t="s">
        <v>123</v>
      </c>
    </row>
    <row r="168" spans="2:4" x14ac:dyDescent="0.25">
      <c r="B168" s="33" t="s">
        <v>186</v>
      </c>
      <c r="C168" s="37">
        <v>6050</v>
      </c>
      <c r="D168" s="38" t="s">
        <v>124</v>
      </c>
    </row>
    <row r="169" spans="2:4" x14ac:dyDescent="0.25">
      <c r="B169" s="33" t="s">
        <v>186</v>
      </c>
      <c r="C169" s="37">
        <v>11394</v>
      </c>
      <c r="D169" s="38" t="s">
        <v>125</v>
      </c>
    </row>
  </sheetData>
  <mergeCells count="60">
    <mergeCell ref="B16:F16"/>
    <mergeCell ref="B2:H2"/>
    <mergeCell ref="B4:D4"/>
    <mergeCell ref="B5:D5"/>
    <mergeCell ref="B6:D6"/>
    <mergeCell ref="B8:H8"/>
    <mergeCell ref="B11:F11"/>
    <mergeCell ref="K11:O11"/>
    <mergeCell ref="B12:F12"/>
    <mergeCell ref="B13:F13"/>
    <mergeCell ref="B14:F14"/>
    <mergeCell ref="B15:F15"/>
    <mergeCell ref="B28:F28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40:F40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52:F52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64:F64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</dc:creator>
  <cp:lastModifiedBy>Mara</cp:lastModifiedBy>
  <cp:revision/>
  <cp:lastPrinted>2026-04-24T10:11:59Z</cp:lastPrinted>
  <dcterms:created xsi:type="dcterms:W3CDTF">2018-11-15T09:32:50Z</dcterms:created>
  <dcterms:modified xsi:type="dcterms:W3CDTF">2026-06-02T10:44:48Z</dcterms:modified>
</cp:coreProperties>
</file>